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<sst xmlns="http://schemas.openxmlformats.org/spreadsheetml/2006/main" count="50" uniqueCount="50">
  <si>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</si>
  <si>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</si>
  <si>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</si>
  <si>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</si>
  <si>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</si>
  <si>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</si>
  <si>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</si>
  <si>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</si>
  <si>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</si>
  <si>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</si>
  <si>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</si>
  <si>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</si>
  <si>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</si>
  <si>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</si>
  <si>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</si>
  <si>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</si>
  <si>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</si>
  <si>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</si>
  <si>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</si>
  <si>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</si>
  <si>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</si>
  <si>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</si>
  <si>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</si>
  <si>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</si>
  <si>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</si>
  <si>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</si>
  <si>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</si>
  <si>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</si>
  <si>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</si>
  <si>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</si>
  <si>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</si>
  <si>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</si>
  <si>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</si>
  <si>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</si>
  <si>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 xml:space="preserve">        ПП ВМРО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</si>
  <si>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</si>
  <si>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</si>
  <si>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</si>
  <si>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</si>
  <si>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</si>
  <si>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</si>
  <si>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</si>
  <si>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</si>
  <si>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</si>
  <si>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</si>
  <si>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</si>
  <si>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>4,2</t>
  </si>
  <si>
    <t>репортаж- 11.03.2017</t>
  </si>
  <si>
    <t>ВНЕСЕНИ-11.03.2017</t>
  </si>
  <si>
    <t>ЗАЯВЕНИ И ПЛАТЕНИ ПРЕДИЗБОРНИ ФОРМИ КЪМ 11.03.2017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</si>
</sst>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6"/>
  <sheetViews>
    <sheetView tabSelected="1" zoomScalePageLayoutView="0" workbookViewId="0" topLeftCell="A13">
      <selection activeCell="J45" sqref="J45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49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47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48</v>
      </c>
      <c r="K7" s="6" t="s">
        <v>5</v>
      </c>
    </row>
    <row r="8" spans="1:13" ht="12.75">
      <c r="A8" s="7">
        <v>1</v>
      </c>
      <c r="B8" s="5" t="s">
        <v>6</v>
      </c>
      <c r="C8" s="8">
        <f>1656+2484+1656+1656+1656+2484+1656+1656+1656+1656+1656+2484+1656</f>
        <v>24012</v>
      </c>
      <c r="D8" s="8">
        <v>45984</v>
      </c>
      <c r="E8" s="9"/>
      <c r="F8" s="9"/>
      <c r="G8" s="9"/>
      <c r="H8" s="8"/>
      <c r="I8" s="8">
        <f aca="true" t="shared" si="0" ref="I8:I33">SUM(C8:H8)</f>
        <v>69996</v>
      </c>
      <c r="J8" s="10">
        <f>50000+30000+15984</f>
        <v>95984</v>
      </c>
      <c r="K8" s="8">
        <f aca="true" t="shared" si="1" ref="K8:K29">J8-I8</f>
        <v>25988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21528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21528</v>
      </c>
      <c r="J10" s="10">
        <f>SUM(J11+J12)</f>
        <v>24840</v>
      </c>
      <c r="K10" s="8">
        <f t="shared" si="1"/>
        <v>3312</v>
      </c>
      <c r="M10" s="11"/>
    </row>
    <row r="11" spans="1:13" ht="12.75">
      <c r="A11" s="19" t="s">
        <v>15</v>
      </c>
      <c r="B11" s="20" t="s">
        <v>13</v>
      </c>
      <c r="C11" s="22">
        <f>1656+1656+1656+1656+1656+1656+1656+1656+1656+1656+1656+1656+1656</f>
        <v>21528</v>
      </c>
      <c r="D11" s="9"/>
      <c r="E11" s="9"/>
      <c r="F11" s="9"/>
      <c r="G11" s="14"/>
      <c r="H11" s="22"/>
      <c r="I11" s="22">
        <f t="shared" si="0"/>
        <v>21528</v>
      </c>
      <c r="J11" s="21">
        <f>1656+1656+1656+1656+1656+1656+3312+1656+1656+1656+1656+3312+1656</f>
        <v>24840</v>
      </c>
      <c r="K11" s="22">
        <f t="shared" si="1"/>
        <v>3312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SUM(C17:C19)</f>
        <v>20700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20700</v>
      </c>
      <c r="J16" s="10">
        <f>SUM(J17:J19)</f>
        <v>27324</v>
      </c>
      <c r="K16" s="8">
        <f t="shared" si="1"/>
        <v>6624</v>
      </c>
      <c r="M16" s="11"/>
    </row>
    <row r="17" spans="1:13" ht="12.75">
      <c r="A17" s="19" t="s">
        <v>17</v>
      </c>
      <c r="B17" s="20" t="s">
        <v>34</v>
      </c>
      <c r="C17" s="22">
        <f>1656+1656+1656+1656+1656+1656+1656+1656+1656+2484+1656+1656</f>
        <v>20700</v>
      </c>
      <c r="D17" s="9"/>
      <c r="E17" s="9"/>
      <c r="F17" s="9"/>
      <c r="G17" s="9"/>
      <c r="H17" s="22"/>
      <c r="I17" s="22">
        <f>SUM(C17:H18)</f>
        <v>20700</v>
      </c>
      <c r="J17" s="21">
        <f>1656+1656+1656+1656+1656+3312+1656+9108+1656+1656+1656</f>
        <v>27324</v>
      </c>
      <c r="K17" s="22">
        <f t="shared" si="1"/>
        <v>6624</v>
      </c>
      <c r="M17" s="11"/>
    </row>
    <row r="18" spans="1:13" ht="12.75">
      <c r="A18" s="19" t="s">
        <v>46</v>
      </c>
      <c r="B18" s="20"/>
      <c r="C18" s="22"/>
      <c r="D18" s="9"/>
      <c r="E18" s="9"/>
      <c r="F18" s="9"/>
      <c r="G18" s="9"/>
      <c r="H18" s="22"/>
      <c r="I18" s="22"/>
      <c r="J18" s="21"/>
      <c r="K18" s="22"/>
      <c r="M18" s="11"/>
    </row>
    <row r="19" spans="1:13" ht="12.75">
      <c r="A19" s="19"/>
      <c r="B19" s="5"/>
      <c r="C19" s="8"/>
      <c r="D19" s="14"/>
      <c r="E19" s="9"/>
      <c r="F19" s="9"/>
      <c r="G19" s="9"/>
      <c r="H19" s="8"/>
      <c r="I19" s="22"/>
      <c r="J19" s="8"/>
      <c r="K19" s="22"/>
      <c r="M19" s="13"/>
    </row>
    <row r="20" spans="1:11" ht="12.75">
      <c r="A20" s="19" t="s">
        <v>18</v>
      </c>
      <c r="B20" s="15" t="s">
        <v>33</v>
      </c>
      <c r="C20" s="8">
        <f aca="true" t="shared" si="5" ref="C20:H20">SUM(C21:C22)</f>
        <v>1656</v>
      </c>
      <c r="D20" s="8">
        <f t="shared" si="5"/>
        <v>49020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0"/>
        <v>50676</v>
      </c>
      <c r="J20" s="10">
        <f>SUM(J21:J22)</f>
        <v>50676</v>
      </c>
      <c r="K20" s="8">
        <f t="shared" si="1"/>
        <v>0</v>
      </c>
    </row>
    <row r="21" spans="1:11" ht="12.75">
      <c r="A21" s="19" t="s">
        <v>19</v>
      </c>
      <c r="B21" s="23" t="s">
        <v>38</v>
      </c>
      <c r="C21" s="24">
        <f>1656</f>
        <v>1656</v>
      </c>
      <c r="D21" s="24">
        <v>49020</v>
      </c>
      <c r="E21" s="9"/>
      <c r="F21" s="9"/>
      <c r="G21" s="9"/>
      <c r="H21" s="24"/>
      <c r="I21" s="22">
        <f t="shared" si="0"/>
        <v>50676</v>
      </c>
      <c r="J21" s="24">
        <f>1656+49020</f>
        <v>50676</v>
      </c>
      <c r="K21" s="22">
        <f t="shared" si="1"/>
        <v>0</v>
      </c>
    </row>
    <row r="22" spans="1:11" ht="12.75">
      <c r="A22" s="19"/>
      <c r="B22" s="15"/>
      <c r="C22" s="14"/>
      <c r="D22" s="14"/>
      <c r="E22" s="9"/>
      <c r="F22" s="9"/>
      <c r="G22" s="9"/>
      <c r="H22" s="14"/>
      <c r="I22" s="8"/>
      <c r="J22" s="14"/>
      <c r="K22" s="22"/>
    </row>
    <row r="23" spans="1:11" ht="12.75">
      <c r="A23" s="19" t="s">
        <v>21</v>
      </c>
      <c r="B23" s="15" t="s">
        <v>31</v>
      </c>
      <c r="C23" s="8">
        <f aca="true" t="shared" si="6" ref="C23:H23">SUM(C24:C25)</f>
        <v>18216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0"/>
        <v>18216</v>
      </c>
      <c r="J23" s="10">
        <f>SUM(J24:J25)</f>
        <v>24968</v>
      </c>
      <c r="K23" s="8">
        <f t="shared" si="1"/>
        <v>6752</v>
      </c>
    </row>
    <row r="24" spans="1:11" ht="12.75">
      <c r="A24" s="19" t="s">
        <v>20</v>
      </c>
      <c r="B24" s="23" t="s">
        <v>39</v>
      </c>
      <c r="C24" s="9">
        <f>1656+1656+1656+1656+1656+1656+1656+1656+1656+1656+1656</f>
        <v>18216</v>
      </c>
      <c r="D24" s="9"/>
      <c r="E24" s="9"/>
      <c r="F24" s="9"/>
      <c r="G24" s="9"/>
      <c r="H24" s="14"/>
      <c r="I24" s="22">
        <f t="shared" si="0"/>
        <v>18216</v>
      </c>
      <c r="J24" s="22">
        <f>3312+10000+1656+10000</f>
        <v>24968</v>
      </c>
      <c r="K24" s="22">
        <f t="shared" si="1"/>
        <v>6752</v>
      </c>
    </row>
    <row r="25" spans="1:11" ht="12.75">
      <c r="A25" s="19"/>
      <c r="B25" s="15"/>
      <c r="C25" s="9"/>
      <c r="D25" s="14"/>
      <c r="E25" s="9"/>
      <c r="F25" s="9"/>
      <c r="G25" s="14"/>
      <c r="H25" s="14"/>
      <c r="I25" s="22"/>
      <c r="J25" s="14"/>
      <c r="K25" s="22"/>
    </row>
    <row r="26" spans="1:11" ht="12.75">
      <c r="A26" s="19" t="s">
        <v>22</v>
      </c>
      <c r="B26" s="15" t="s">
        <v>32</v>
      </c>
      <c r="C26" s="8">
        <f aca="true" t="shared" si="7" ref="C26:H26">SUM(C27:C28)</f>
        <v>19872</v>
      </c>
      <c r="D26" s="8">
        <f t="shared" si="7"/>
        <v>0</v>
      </c>
      <c r="E26" s="8">
        <f t="shared" si="7"/>
        <v>0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0"/>
        <v>19872</v>
      </c>
      <c r="J26" s="10">
        <f>SUM(J27+J28)</f>
        <v>19872</v>
      </c>
      <c r="K26" s="8">
        <f t="shared" si="1"/>
        <v>0</v>
      </c>
    </row>
    <row r="27" spans="1:11" ht="12.75">
      <c r="A27" s="19" t="s">
        <v>23</v>
      </c>
      <c r="B27" s="23" t="s">
        <v>40</v>
      </c>
      <c r="C27" s="9">
        <f>1656+1656+1656+1656+1656+1656+1656+1656+1656+1656+1656+1656</f>
        <v>19872</v>
      </c>
      <c r="D27" s="8">
        <f>SUM(D28:D29)</f>
        <v>0</v>
      </c>
      <c r="E27" s="8">
        <f>SUM(E28:E29)</f>
        <v>0</v>
      </c>
      <c r="F27" s="8">
        <f>SUM(F28:F29)</f>
        <v>0</v>
      </c>
      <c r="G27" s="8">
        <f>SUM(G28:G29)</f>
        <v>0</v>
      </c>
      <c r="H27" s="8">
        <f>SUM(H28:H29)</f>
        <v>0</v>
      </c>
      <c r="I27" s="22">
        <f t="shared" si="0"/>
        <v>19872</v>
      </c>
      <c r="J27" s="22">
        <f>1656+1656+8280+3312+3312+1656</f>
        <v>19872</v>
      </c>
      <c r="K27" s="22">
        <f t="shared" si="1"/>
        <v>0</v>
      </c>
    </row>
    <row r="28" spans="1:11" ht="12.75">
      <c r="A28" s="19"/>
      <c r="B28" s="3"/>
      <c r="C28" s="9"/>
      <c r="D28" s="8"/>
      <c r="E28" s="8"/>
      <c r="F28" s="8"/>
      <c r="G28" s="8"/>
      <c r="H28" s="8"/>
      <c r="I28" s="22"/>
      <c r="J28" s="9"/>
      <c r="K28" s="22"/>
    </row>
    <row r="29" spans="1:11" ht="12.75">
      <c r="A29" s="26" t="s">
        <v>24</v>
      </c>
      <c r="B29" s="15" t="s">
        <v>26</v>
      </c>
      <c r="C29" s="14">
        <f>2484+2484+2484+2484+2484+2484+2484+2484+2484+2484+2484+2484</f>
        <v>29808</v>
      </c>
      <c r="D29" s="8">
        <f>SUM(D30:D31)</f>
        <v>0</v>
      </c>
      <c r="E29" s="8">
        <f>SUM(E30:E31)</f>
        <v>0</v>
      </c>
      <c r="F29" s="8">
        <f>SUM(F30:F31)</f>
        <v>0</v>
      </c>
      <c r="G29" s="8">
        <f>SUM(G30:G31)</f>
        <v>0</v>
      </c>
      <c r="H29" s="8">
        <f>SUM(H30:H31)</f>
        <v>0</v>
      </c>
      <c r="I29" s="8">
        <f t="shared" si="0"/>
        <v>29808</v>
      </c>
      <c r="J29" s="14">
        <f>24840+24840</f>
        <v>49680</v>
      </c>
      <c r="K29" s="8">
        <f t="shared" si="1"/>
        <v>19872</v>
      </c>
    </row>
    <row r="30" spans="1:11" ht="12.75">
      <c r="A30" s="27" t="s">
        <v>25</v>
      </c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/>
      <c r="B31" s="3"/>
      <c r="C31" s="9"/>
      <c r="D31" s="8"/>
      <c r="E31" s="8"/>
      <c r="F31" s="8"/>
      <c r="G31" s="8"/>
      <c r="H31" s="8"/>
      <c r="I31" s="22"/>
      <c r="J31" s="9"/>
      <c r="K31" s="22"/>
    </row>
    <row r="32" spans="1:11" ht="12.75">
      <c r="A32" s="27" t="s">
        <v>35</v>
      </c>
      <c r="B32" s="15" t="s">
        <v>37</v>
      </c>
      <c r="C32" s="8">
        <f>SUM(C33:C34)</f>
        <v>20700</v>
      </c>
      <c r="D32" s="8">
        <f>SUM(D33:D34)</f>
        <v>20250</v>
      </c>
      <c r="E32" s="8">
        <f>SUM(E33:E34)</f>
        <v>0</v>
      </c>
      <c r="F32" s="8">
        <f>SUM(F33:F34)</f>
        <v>0</v>
      </c>
      <c r="G32" s="8">
        <f>SUM(G33:G34)</f>
        <v>0</v>
      </c>
      <c r="H32" s="8"/>
      <c r="I32" s="8">
        <f>SUM(C32:H32)</f>
        <v>40950</v>
      </c>
      <c r="J32" s="10">
        <f>SUM(J33+J34)</f>
        <v>55854</v>
      </c>
      <c r="K32" s="8">
        <f>SUM(J32-I32)</f>
        <v>14904</v>
      </c>
    </row>
    <row r="33" spans="1:11" ht="12.75">
      <c r="A33" s="27" t="s">
        <v>36</v>
      </c>
      <c r="B33" s="3" t="s">
        <v>45</v>
      </c>
      <c r="C33" s="9">
        <f>1656+2484+1656+1656+1656+1656+1656+1656+1656+1656+1656+1656</f>
        <v>20700</v>
      </c>
      <c r="D33" s="8">
        <v>20250</v>
      </c>
      <c r="E33" s="8">
        <f>SUM(E34:E37)</f>
        <v>0</v>
      </c>
      <c r="F33" s="8">
        <f>SUM(F34:F37)</f>
        <v>0</v>
      </c>
      <c r="G33" s="8">
        <f>SUM(G34:G37)</f>
        <v>0</v>
      </c>
      <c r="H33" s="8"/>
      <c r="I33" s="22">
        <f t="shared" si="0"/>
        <v>40950</v>
      </c>
      <c r="J33" s="22">
        <f>1656+1656+9108+3312+8280+11592+20250</f>
        <v>55854</v>
      </c>
      <c r="K33" s="8">
        <f>SUM(J33-I33)</f>
        <v>14904</v>
      </c>
    </row>
    <row r="34" spans="1:11" ht="12.75">
      <c r="A34" s="27"/>
      <c r="B34" s="3"/>
      <c r="C34" s="9"/>
      <c r="D34" s="9"/>
      <c r="E34" s="9"/>
      <c r="F34" s="9"/>
      <c r="G34" s="9"/>
      <c r="H34" s="14"/>
      <c r="I34" s="22"/>
      <c r="J34" s="9"/>
      <c r="K34" s="22"/>
    </row>
    <row r="35" spans="1:11" ht="12.75">
      <c r="A35" s="27" t="s">
        <v>41</v>
      </c>
      <c r="B35" s="15" t="s">
        <v>42</v>
      </c>
      <c r="C35" s="9"/>
      <c r="D35" s="9"/>
      <c r="E35" s="9"/>
      <c r="F35" s="9"/>
      <c r="G35" s="9"/>
      <c r="H35" s="8">
        <f>SUM(H36:H37)</f>
        <v>2064</v>
      </c>
      <c r="I35" s="8">
        <f>SUM(C35:H35)</f>
        <v>2064</v>
      </c>
      <c r="J35" s="10">
        <f>SUM(J36+J37)</f>
        <v>2064</v>
      </c>
      <c r="K35" s="8">
        <f>SUM(J35-I35)</f>
        <v>0</v>
      </c>
    </row>
    <row r="36" spans="1:11" ht="12.75">
      <c r="A36" s="27" t="s">
        <v>43</v>
      </c>
      <c r="B36" s="3" t="s">
        <v>44</v>
      </c>
      <c r="C36" s="9"/>
      <c r="D36" s="9"/>
      <c r="E36" s="9"/>
      <c r="F36" s="9"/>
      <c r="G36" s="9"/>
      <c r="H36" s="24">
        <v>2064</v>
      </c>
      <c r="I36" s="22">
        <f>SUM(C36:H36)</f>
        <v>2064</v>
      </c>
      <c r="J36" s="9">
        <v>2064</v>
      </c>
      <c r="K36" s="8">
        <f>SUM(J36-I36)</f>
        <v>0</v>
      </c>
    </row>
    <row r="37" spans="1:11" ht="12.75">
      <c r="A37" s="27"/>
      <c r="B37" s="3"/>
      <c r="C37" s="9"/>
      <c r="D37" s="9"/>
      <c r="E37" s="9"/>
      <c r="F37" s="9"/>
      <c r="G37" s="9"/>
      <c r="H37" s="14"/>
      <c r="I37" s="22"/>
      <c r="J37" s="9"/>
      <c r="K37" s="22"/>
    </row>
    <row r="38" spans="1:11" ht="12.75">
      <c r="A38" s="7"/>
      <c r="B38" s="16" t="s">
        <v>7</v>
      </c>
      <c r="C38" s="8">
        <f>C8+C10+C13+C16+C20+C23+C26+C29+C32</f>
        <v>159804</v>
      </c>
      <c r="D38" s="8">
        <f>SUM(D8+D10+D13+D16+D20+D23+D26+D32)</f>
        <v>115254</v>
      </c>
      <c r="E38" s="8">
        <f>SUM(E8+E10+E13+E16+E20+E23+E26)</f>
        <v>0</v>
      </c>
      <c r="F38" s="8">
        <f>SUM(F8+F10+F13+F16+F20+F23+F26)</f>
        <v>0</v>
      </c>
      <c r="G38" s="8">
        <f>SUM(G8+G10+G13+G16+G20+G23+G26)</f>
        <v>0</v>
      </c>
      <c r="H38" s="14">
        <f>SUM(H8+H10+H13+H16+H20+H23+H26+H35)</f>
        <v>2064</v>
      </c>
      <c r="I38" s="8">
        <f>SUM(I8+I10+I13+I16+I20+I23+I26+I29+I32+I35)</f>
        <v>277122</v>
      </c>
      <c r="J38" s="8">
        <f>SUM(J8+J10+J13+J16+J20+J23+J26+J29+J32+J35)</f>
        <v>354574</v>
      </c>
      <c r="K38" s="8">
        <f>J38-I38</f>
        <v>77452</v>
      </c>
    </row>
    <row r="39" ht="12.75">
      <c r="J39"/>
    </row>
    <row r="40" ht="12.75">
      <c r="J40"/>
    </row>
    <row r="41" spans="2:10" ht="12.75">
      <c r="B41" t="s">
        <v>8</v>
      </c>
      <c r="J41"/>
    </row>
    <row r="42" ht="12.75">
      <c r="J42"/>
    </row>
    <row r="43" ht="12.75">
      <c r="J43"/>
    </row>
    <row r="44" ht="12.75">
      <c r="J44"/>
    </row>
    <row r="48" spans="8:10" ht="12.75">
      <c r="H48" s="12"/>
      <c r="J48"/>
    </row>
    <row r="49" spans="8:10" ht="12.75">
      <c r="H49" s="12"/>
      <c r="J49"/>
    </row>
    <row r="50" spans="4:10" ht="12.75">
      <c r="D50" s="13"/>
      <c r="E50" s="25"/>
      <c r="F50" s="13"/>
      <c r="H50" s="12"/>
      <c r="J50"/>
    </row>
    <row r="51" spans="8:10" ht="12.75"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  <row r="86" spans="8:10" ht="12.75">
      <c r="H86" s="12"/>
      <c r="J86"/>
    </row>
  </sheetData>
  <sheetProtection/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bnt</cp:lastModifiedBy>
  <cp:lastPrinted>2017-02-24T13:12:10Z</cp:lastPrinted>
  <dcterms:created xsi:type="dcterms:W3CDTF">2015-09-25T07:29:36Z</dcterms:created>
  <dcterms:modified xsi:type="dcterms:W3CDTF">2017-03-13T09:42:56Z</dcterms:modified>
  <cp:category/>
  <cp:version/>
  <cp:contentType/>
  <cp:contentStatus/>
</cp:coreProperties>
</file>